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 defaultThemeVersion="166925"/>
  <xr:revisionPtr revIDLastSave="0" documentId="8_{8191460B-E826-4A5C-BA01-C6B6327B07F2}" xr6:coauthVersionLast="45" xr6:coauthVersionMax="45" xr10:uidLastSave="{00000000-0000-0000-0000-000000000000}"/>
  <bookViews>
    <workbookView xWindow="47880" yWindow="-120" windowWidth="29040" windowHeight="15840" xr2:uid="{A18F3C3A-7A8B-4E3E-94D0-51E4C005D0DB}"/>
  </bookViews>
  <sheets>
    <sheet name="Raw" sheetId="4" r:id="rId1"/>
  </sheets>
  <definedNames>
    <definedName name="_xlnm._FilterDatabase" localSheetId="0" hidden="1">Raw!$A$4:$O$24</definedName>
    <definedName name="_xlnm.Print_Area" localSheetId="0">Raw!$B$1:$F$24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4" l="1"/>
  <c r="J7" i="4"/>
  <c r="G7" i="4"/>
  <c r="H7" i="4" s="1"/>
  <c r="K24" i="4"/>
  <c r="J24" i="4"/>
  <c r="G24" i="4"/>
  <c r="H24" i="4" s="1"/>
  <c r="K21" i="4"/>
  <c r="J21" i="4"/>
  <c r="G21" i="4"/>
  <c r="H21" i="4" s="1"/>
  <c r="L24" i="4" l="1"/>
  <c r="M24" i="4" s="1"/>
  <c r="N24" i="4" s="1"/>
  <c r="L7" i="4"/>
  <c r="M7" i="4" s="1"/>
  <c r="N7" i="4" s="1"/>
  <c r="L21" i="4"/>
  <c r="M21" i="4" s="1"/>
  <c r="N21" i="4" s="1"/>
  <c r="J22" i="4"/>
  <c r="K22" i="4"/>
  <c r="G22" i="4"/>
  <c r="H22" i="4" s="1"/>
  <c r="L22" i="4" l="1"/>
  <c r="M22" i="4" s="1"/>
  <c r="N22" i="4" s="1"/>
  <c r="G13" i="4"/>
  <c r="H13" i="4" s="1"/>
  <c r="K9" i="4"/>
  <c r="K16" i="4"/>
  <c r="J6" i="4" l="1"/>
  <c r="J16" i="4"/>
  <c r="J9" i="4"/>
  <c r="G16" i="4"/>
  <c r="H16" i="4" s="1"/>
  <c r="G9" i="4"/>
  <c r="H9" i="4" s="1"/>
  <c r="G6" i="4"/>
  <c r="H6" i="4" s="1"/>
  <c r="K20" i="4"/>
  <c r="J20" i="4"/>
  <c r="G20" i="4"/>
  <c r="H20" i="4" s="1"/>
  <c r="L9" i="4" l="1"/>
  <c r="M9" i="4" s="1"/>
  <c r="N9" i="4" s="1"/>
  <c r="L16" i="4"/>
  <c r="M16" i="4" s="1"/>
  <c r="N16" i="4" s="1"/>
  <c r="L6" i="4"/>
  <c r="M6" i="4" s="1"/>
  <c r="N6" i="4" s="1"/>
  <c r="L20" i="4"/>
  <c r="M20" i="4" s="1"/>
  <c r="N20" i="4" s="1"/>
  <c r="J19" i="4"/>
  <c r="J5" i="4"/>
  <c r="J23" i="4"/>
  <c r="J8" i="4"/>
  <c r="J17" i="4"/>
  <c r="J11" i="4"/>
  <c r="J14" i="4"/>
  <c r="J12" i="4"/>
  <c r="J13" i="4"/>
  <c r="J10" i="4"/>
  <c r="J18" i="4"/>
  <c r="J15" i="4"/>
  <c r="K12" i="4" l="1"/>
  <c r="K11" i="4"/>
  <c r="G11" i="4"/>
  <c r="H11" i="4" s="1"/>
  <c r="K8" i="4"/>
  <c r="K17" i="4"/>
  <c r="K10" i="4"/>
  <c r="K19" i="4"/>
  <c r="K13" i="4"/>
  <c r="K5" i="4"/>
  <c r="K15" i="4"/>
  <c r="K23" i="4"/>
  <c r="K18" i="4"/>
  <c r="K14" i="4"/>
  <c r="G8" i="4"/>
  <c r="H8" i="4" s="1"/>
  <c r="G17" i="4"/>
  <c r="H17" i="4" s="1"/>
  <c r="G10" i="4"/>
  <c r="H10" i="4" s="1"/>
  <c r="G19" i="4"/>
  <c r="H19" i="4" s="1"/>
  <c r="G5" i="4"/>
  <c r="H5" i="4" s="1"/>
  <c r="G15" i="4"/>
  <c r="H15" i="4" s="1"/>
  <c r="G23" i="4"/>
  <c r="H23" i="4" s="1"/>
  <c r="G18" i="4"/>
  <c r="H18" i="4" s="1"/>
  <c r="G14" i="4"/>
  <c r="H14" i="4" s="1"/>
  <c r="G12" i="4"/>
  <c r="H12" i="4" s="1"/>
  <c r="L12" i="4" l="1"/>
  <c r="M12" i="4" s="1"/>
  <c r="N12" i="4" s="1"/>
  <c r="L8" i="4"/>
  <c r="M8" i="4" s="1"/>
  <c r="N8" i="4" s="1"/>
  <c r="L5" i="4"/>
  <c r="M5" i="4" s="1"/>
  <c r="N5" i="4" s="1"/>
  <c r="L10" i="4"/>
  <c r="M10" i="4" s="1"/>
  <c r="N10" i="4" s="1"/>
  <c r="L17" i="4"/>
  <c r="M17" i="4" s="1"/>
  <c r="N17" i="4" s="1"/>
  <c r="L15" i="4"/>
  <c r="M15" i="4" s="1"/>
  <c r="N15" i="4" s="1"/>
  <c r="L14" i="4"/>
  <c r="M14" i="4" s="1"/>
  <c r="N14" i="4" s="1"/>
  <c r="L18" i="4"/>
  <c r="M18" i="4" s="1"/>
  <c r="N18" i="4" s="1"/>
  <c r="L23" i="4"/>
  <c r="M23" i="4" s="1"/>
  <c r="N23" i="4" s="1"/>
  <c r="L13" i="4"/>
  <c r="M13" i="4" s="1"/>
  <c r="N13" i="4" s="1"/>
  <c r="L19" i="4"/>
  <c r="M19" i="4" s="1"/>
  <c r="N19" i="4" s="1"/>
  <c r="L11" i="4"/>
  <c r="M11" i="4" s="1"/>
  <c r="N11" i="4" s="1"/>
</calcChain>
</file>

<file path=xl/sharedStrings.xml><?xml version="1.0" encoding="utf-8"?>
<sst xmlns="http://schemas.openxmlformats.org/spreadsheetml/2006/main" count="102" uniqueCount="55">
  <si>
    <t>Results</t>
  </si>
  <si>
    <t xml:space="preserve">Club </t>
  </si>
  <si>
    <t>Boat Class</t>
  </si>
  <si>
    <t>Gender</t>
  </si>
  <si>
    <t>Seconds</t>
  </si>
  <si>
    <t>Age</t>
  </si>
  <si>
    <t>Age Factor</t>
  </si>
  <si>
    <t>Corrected M/S</t>
  </si>
  <si>
    <t>Experienced</t>
  </si>
  <si>
    <t>M</t>
  </si>
  <si>
    <t>F</t>
  </si>
  <si>
    <t>YYRC</t>
  </si>
  <si>
    <t>Bairnsdale</t>
  </si>
  <si>
    <t>Hawthorn</t>
  </si>
  <si>
    <t>MRC</t>
  </si>
  <si>
    <t>MUBC</t>
  </si>
  <si>
    <t>Grammarians</t>
  </si>
  <si>
    <t>Powerhouse</t>
  </si>
  <si>
    <t>0.12% per year 26-55 and 0.83% a year from age 56</t>
  </si>
  <si>
    <t>Age factor</t>
  </si>
  <si>
    <t>Saturday, 19th Sept 2020</t>
  </si>
  <si>
    <t>m/s</t>
  </si>
  <si>
    <t>Golding,  Sam</t>
  </si>
  <si>
    <t>Finney,  Nigel</t>
  </si>
  <si>
    <t>Mursell,  Ross</t>
  </si>
  <si>
    <t>Broad, Lynne</t>
  </si>
  <si>
    <t>Chatziyakoumis,  Jack</t>
  </si>
  <si>
    <t>Kinch,  Edward</t>
  </si>
  <si>
    <t>Wood,  Tom</t>
  </si>
  <si>
    <t>Dowell,  Val</t>
  </si>
  <si>
    <t>Upton, Mark</t>
  </si>
  <si>
    <t>Hennessy, Damien</t>
  </si>
  <si>
    <t>Kerin,  Michael</t>
  </si>
  <si>
    <t>Gender Factor</t>
  </si>
  <si>
    <t>Greenwood,  Emma</t>
  </si>
  <si>
    <t xml:space="preserve">Gender factor </t>
  </si>
  <si>
    <t>10% for female</t>
  </si>
  <si>
    <t>Bridgeford, Paul</t>
  </si>
  <si>
    <t>Flocas, Rob</t>
  </si>
  <si>
    <t>Cardinals</t>
  </si>
  <si>
    <t>APSM</t>
  </si>
  <si>
    <t>Curry, David</t>
  </si>
  <si>
    <t>Lake Colac</t>
  </si>
  <si>
    <t>Perkins, Adam</t>
  </si>
  <si>
    <t>Anderson, Rob</t>
  </si>
  <si>
    <t>2020 Head of the Charles</t>
  </si>
  <si>
    <t>Stroke</t>
  </si>
  <si>
    <t>4702m Time</t>
  </si>
  <si>
    <t>Corrected 4702m Time</t>
  </si>
  <si>
    <t>Wheelahan, Jennifer</t>
  </si>
  <si>
    <t>Gould, Sue</t>
  </si>
  <si>
    <t>Hill, Benny</t>
  </si>
  <si>
    <t>Corrected Time (sec)</t>
  </si>
  <si>
    <t>Raw Position</t>
  </si>
  <si>
    <t>Position corrected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</si>
</sst>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7" fontId="1" fillId="0" borderId="1" xfId="0" applyNumberFormat="1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47" fontId="0" fillId="0" borderId="3" xfId="0" applyNumberFormat="1" applyBorder="1" applyAlignment="1" applyProtection="1">
      <alignment horizontal="center" wrapText="1"/>
      <protection locked="0"/>
    </xf>
    <xf numFmtId="47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 vertical="center"/>
    </xf>
    <xf numFmtId="47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47" fontId="0" fillId="0" borderId="3" xfId="0" applyNumberFormat="1" applyFill="1" applyBorder="1" applyAlignment="1" applyProtection="1">
      <alignment horizontal="center" wrapText="1"/>
      <protection locked="0"/>
    </xf>
    <xf numFmtId="47" fontId="0" fillId="0" borderId="0" xfId="0" applyNumberFormat="1" applyAlignment="1">
      <alignment horizontal="center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47" fontId="0" fillId="0" borderId="1" xfId="0" applyNumberFormat="1" applyBorder="1" applyAlignment="1" applyProtection="1">
      <alignment horizontal="center" wrapText="1"/>
      <protection locked="0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 applyFill="1"/>
    <xf numFmtId="0" fontId="1" fillId="0" borderId="1" xfId="0" applyFont="1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0" xfId="0" applyFill="1" applyAlignment="1">
      <alignment horizontal="center"/>
    </xf>
    <xf numFmtId="0" fontId="0" fillId="0" borderId="3" xfId="0" applyFill="1" applyBorder="1" applyAlignment="1" applyProtection="1">
      <alignment wrapText="1"/>
      <protection locked="0"/>
    </xf>
    <xf numFmtId="2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47" fontId="0" fillId="0" borderId="0" xfId="0" applyNumberForma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C68DF-E4BF-4D87-A26D-E344F48D30BA}">
  <sheetPr>
    <pageSetUpPr fitToPage="1"/>
  </sheetPr>
  <dimension ref="A1:IL43"/>
  <sheetViews>
    <sheetView tabSelected="1" zoomScale="85" zoomScaleNormal="85" workbookViewId="0">
      <pane ySplit="4" topLeftCell="A5" activePane="bottomLeft" state="frozen"/>
      <selection pane="bottomLeft"/>
    </sheetView>
  </sheetViews>
  <sheetFormatPr defaultRowHeight="15" x14ac:dyDescent="0.25"/>
  <cols>
    <col min="2" max="2" width="25.85546875" style="36" customWidth="1"/>
    <col min="3" max="3" width="21.42578125" customWidth="1"/>
    <col min="4" max="4" width="13.28515625" style="3" customWidth="1"/>
    <col min="5" max="5" width="15.5703125" style="3" customWidth="1"/>
    <col min="6" max="6" width="11.7109375" style="11" customWidth="1"/>
    <col min="7" max="7" width="9.140625" style="14"/>
    <col min="8" max="8" width="11.5703125" style="14" bestFit="1" customWidth="1"/>
    <col min="9" max="11" width="9.140625" style="14"/>
    <col min="12" max="13" width="11.5703125" style="14" bestFit="1" customWidth="1"/>
    <col min="14" max="14" width="11.5703125" bestFit="1" customWidth="1"/>
    <col min="249" max="249" width="10.5703125" customWidth="1"/>
    <col min="250" max="250" width="21.42578125" customWidth="1"/>
    <col min="251" max="251" width="13.28515625" customWidth="1"/>
    <col min="252" max="252" width="12.85546875" bestFit="1" customWidth="1"/>
    <col min="254" max="258" width="11.7109375" customWidth="1"/>
    <col min="260" max="260" width="11.5703125" bestFit="1" customWidth="1"/>
    <col min="263" max="263" width="11.5703125" bestFit="1" customWidth="1"/>
    <col min="505" max="505" width="10.5703125" customWidth="1"/>
    <col min="506" max="506" width="21.42578125" customWidth="1"/>
    <col min="507" max="507" width="13.28515625" customWidth="1"/>
    <col min="508" max="508" width="12.85546875" bestFit="1" customWidth="1"/>
    <col min="510" max="514" width="11.7109375" customWidth="1"/>
    <col min="516" max="516" width="11.5703125" bestFit="1" customWidth="1"/>
    <col min="519" max="519" width="11.5703125" bestFit="1" customWidth="1"/>
    <col min="761" max="761" width="10.5703125" customWidth="1"/>
    <col min="762" max="762" width="21.42578125" customWidth="1"/>
    <col min="763" max="763" width="13.28515625" customWidth="1"/>
    <col min="764" max="764" width="12.85546875" bestFit="1" customWidth="1"/>
    <col min="766" max="770" width="11.7109375" customWidth="1"/>
    <col min="772" max="772" width="11.5703125" bestFit="1" customWidth="1"/>
    <col min="775" max="775" width="11.5703125" bestFit="1" customWidth="1"/>
    <col min="1017" max="1017" width="10.5703125" customWidth="1"/>
    <col min="1018" max="1018" width="21.42578125" customWidth="1"/>
    <col min="1019" max="1019" width="13.28515625" customWidth="1"/>
    <col min="1020" max="1020" width="12.85546875" bestFit="1" customWidth="1"/>
    <col min="1022" max="1026" width="11.7109375" customWidth="1"/>
    <col min="1028" max="1028" width="11.5703125" bestFit="1" customWidth="1"/>
    <col min="1031" max="1031" width="11.5703125" bestFit="1" customWidth="1"/>
    <col min="1273" max="1273" width="10.5703125" customWidth="1"/>
    <col min="1274" max="1274" width="21.42578125" customWidth="1"/>
    <col min="1275" max="1275" width="13.28515625" customWidth="1"/>
    <col min="1276" max="1276" width="12.85546875" bestFit="1" customWidth="1"/>
    <col min="1278" max="1282" width="11.7109375" customWidth="1"/>
    <col min="1284" max="1284" width="11.5703125" bestFit="1" customWidth="1"/>
    <col min="1287" max="1287" width="11.5703125" bestFit="1" customWidth="1"/>
    <col min="1529" max="1529" width="10.5703125" customWidth="1"/>
    <col min="1530" max="1530" width="21.42578125" customWidth="1"/>
    <col min="1531" max="1531" width="13.28515625" customWidth="1"/>
    <col min="1532" max="1532" width="12.85546875" bestFit="1" customWidth="1"/>
    <col min="1534" max="1538" width="11.7109375" customWidth="1"/>
    <col min="1540" max="1540" width="11.5703125" bestFit="1" customWidth="1"/>
    <col min="1543" max="1543" width="11.5703125" bestFit="1" customWidth="1"/>
    <col min="1785" max="1785" width="10.5703125" customWidth="1"/>
    <col min="1786" max="1786" width="21.42578125" customWidth="1"/>
    <col min="1787" max="1787" width="13.28515625" customWidth="1"/>
    <col min="1788" max="1788" width="12.85546875" bestFit="1" customWidth="1"/>
    <col min="1790" max="1794" width="11.7109375" customWidth="1"/>
    <col min="1796" max="1796" width="11.5703125" bestFit="1" customWidth="1"/>
    <col min="1799" max="1799" width="11.5703125" bestFit="1" customWidth="1"/>
    <col min="2041" max="2041" width="10.5703125" customWidth="1"/>
    <col min="2042" max="2042" width="21.42578125" customWidth="1"/>
    <col min="2043" max="2043" width="13.28515625" customWidth="1"/>
    <col min="2044" max="2044" width="12.85546875" bestFit="1" customWidth="1"/>
    <col min="2046" max="2050" width="11.7109375" customWidth="1"/>
    <col min="2052" max="2052" width="11.5703125" bestFit="1" customWidth="1"/>
    <col min="2055" max="2055" width="11.5703125" bestFit="1" customWidth="1"/>
    <col min="2297" max="2297" width="10.5703125" customWidth="1"/>
    <col min="2298" max="2298" width="21.42578125" customWidth="1"/>
    <col min="2299" max="2299" width="13.28515625" customWidth="1"/>
    <col min="2300" max="2300" width="12.85546875" bestFit="1" customWidth="1"/>
    <col min="2302" max="2306" width="11.7109375" customWidth="1"/>
    <col min="2308" max="2308" width="11.5703125" bestFit="1" customWidth="1"/>
    <col min="2311" max="2311" width="11.5703125" bestFit="1" customWidth="1"/>
    <col min="2553" max="2553" width="10.5703125" customWidth="1"/>
    <col min="2554" max="2554" width="21.42578125" customWidth="1"/>
    <col min="2555" max="2555" width="13.28515625" customWidth="1"/>
    <col min="2556" max="2556" width="12.85546875" bestFit="1" customWidth="1"/>
    <col min="2558" max="2562" width="11.7109375" customWidth="1"/>
    <col min="2564" max="2564" width="11.5703125" bestFit="1" customWidth="1"/>
    <col min="2567" max="2567" width="11.5703125" bestFit="1" customWidth="1"/>
    <col min="2809" max="2809" width="10.5703125" customWidth="1"/>
    <col min="2810" max="2810" width="21.42578125" customWidth="1"/>
    <col min="2811" max="2811" width="13.28515625" customWidth="1"/>
    <col min="2812" max="2812" width="12.85546875" bestFit="1" customWidth="1"/>
    <col min="2814" max="2818" width="11.7109375" customWidth="1"/>
    <col min="2820" max="2820" width="11.5703125" bestFit="1" customWidth="1"/>
    <col min="2823" max="2823" width="11.5703125" bestFit="1" customWidth="1"/>
    <col min="3065" max="3065" width="10.5703125" customWidth="1"/>
    <col min="3066" max="3066" width="21.42578125" customWidth="1"/>
    <col min="3067" max="3067" width="13.28515625" customWidth="1"/>
    <col min="3068" max="3068" width="12.85546875" bestFit="1" customWidth="1"/>
    <col min="3070" max="3074" width="11.7109375" customWidth="1"/>
    <col min="3076" max="3076" width="11.5703125" bestFit="1" customWidth="1"/>
    <col min="3079" max="3079" width="11.5703125" bestFit="1" customWidth="1"/>
    <col min="3321" max="3321" width="10.5703125" customWidth="1"/>
    <col min="3322" max="3322" width="21.42578125" customWidth="1"/>
    <col min="3323" max="3323" width="13.28515625" customWidth="1"/>
    <col min="3324" max="3324" width="12.85546875" bestFit="1" customWidth="1"/>
    <col min="3326" max="3330" width="11.7109375" customWidth="1"/>
    <col min="3332" max="3332" width="11.5703125" bestFit="1" customWidth="1"/>
    <col min="3335" max="3335" width="11.5703125" bestFit="1" customWidth="1"/>
    <col min="3577" max="3577" width="10.5703125" customWidth="1"/>
    <col min="3578" max="3578" width="21.42578125" customWidth="1"/>
    <col min="3579" max="3579" width="13.28515625" customWidth="1"/>
    <col min="3580" max="3580" width="12.85546875" bestFit="1" customWidth="1"/>
    <col min="3582" max="3586" width="11.7109375" customWidth="1"/>
    <col min="3588" max="3588" width="11.5703125" bestFit="1" customWidth="1"/>
    <col min="3591" max="3591" width="11.5703125" bestFit="1" customWidth="1"/>
    <col min="3833" max="3833" width="10.5703125" customWidth="1"/>
    <col min="3834" max="3834" width="21.42578125" customWidth="1"/>
    <col min="3835" max="3835" width="13.28515625" customWidth="1"/>
    <col min="3836" max="3836" width="12.85546875" bestFit="1" customWidth="1"/>
    <col min="3838" max="3842" width="11.7109375" customWidth="1"/>
    <col min="3844" max="3844" width="11.5703125" bestFit="1" customWidth="1"/>
    <col min="3847" max="3847" width="11.5703125" bestFit="1" customWidth="1"/>
    <col min="4089" max="4089" width="10.5703125" customWidth="1"/>
    <col min="4090" max="4090" width="21.42578125" customWidth="1"/>
    <col min="4091" max="4091" width="13.28515625" customWidth="1"/>
    <col min="4092" max="4092" width="12.85546875" bestFit="1" customWidth="1"/>
    <col min="4094" max="4098" width="11.7109375" customWidth="1"/>
    <col min="4100" max="4100" width="11.5703125" bestFit="1" customWidth="1"/>
    <col min="4103" max="4103" width="11.5703125" bestFit="1" customWidth="1"/>
    <col min="4345" max="4345" width="10.5703125" customWidth="1"/>
    <col min="4346" max="4346" width="21.42578125" customWidth="1"/>
    <col min="4347" max="4347" width="13.28515625" customWidth="1"/>
    <col min="4348" max="4348" width="12.85546875" bestFit="1" customWidth="1"/>
    <col min="4350" max="4354" width="11.7109375" customWidth="1"/>
    <col min="4356" max="4356" width="11.5703125" bestFit="1" customWidth="1"/>
    <col min="4359" max="4359" width="11.5703125" bestFit="1" customWidth="1"/>
    <col min="4601" max="4601" width="10.5703125" customWidth="1"/>
    <col min="4602" max="4602" width="21.42578125" customWidth="1"/>
    <col min="4603" max="4603" width="13.28515625" customWidth="1"/>
    <col min="4604" max="4604" width="12.85546875" bestFit="1" customWidth="1"/>
    <col min="4606" max="4610" width="11.7109375" customWidth="1"/>
    <col min="4612" max="4612" width="11.5703125" bestFit="1" customWidth="1"/>
    <col min="4615" max="4615" width="11.5703125" bestFit="1" customWidth="1"/>
    <col min="4857" max="4857" width="10.5703125" customWidth="1"/>
    <col min="4858" max="4858" width="21.42578125" customWidth="1"/>
    <col min="4859" max="4859" width="13.28515625" customWidth="1"/>
    <col min="4860" max="4860" width="12.85546875" bestFit="1" customWidth="1"/>
    <col min="4862" max="4866" width="11.7109375" customWidth="1"/>
    <col min="4868" max="4868" width="11.5703125" bestFit="1" customWidth="1"/>
    <col min="4871" max="4871" width="11.5703125" bestFit="1" customWidth="1"/>
    <col min="5113" max="5113" width="10.5703125" customWidth="1"/>
    <col min="5114" max="5114" width="21.42578125" customWidth="1"/>
    <col min="5115" max="5115" width="13.28515625" customWidth="1"/>
    <col min="5116" max="5116" width="12.85546875" bestFit="1" customWidth="1"/>
    <col min="5118" max="5122" width="11.7109375" customWidth="1"/>
    <col min="5124" max="5124" width="11.5703125" bestFit="1" customWidth="1"/>
    <col min="5127" max="5127" width="11.5703125" bestFit="1" customWidth="1"/>
    <col min="5369" max="5369" width="10.5703125" customWidth="1"/>
    <col min="5370" max="5370" width="21.42578125" customWidth="1"/>
    <col min="5371" max="5371" width="13.28515625" customWidth="1"/>
    <col min="5372" max="5372" width="12.85546875" bestFit="1" customWidth="1"/>
    <col min="5374" max="5378" width="11.7109375" customWidth="1"/>
    <col min="5380" max="5380" width="11.5703125" bestFit="1" customWidth="1"/>
    <col min="5383" max="5383" width="11.5703125" bestFit="1" customWidth="1"/>
    <col min="5625" max="5625" width="10.5703125" customWidth="1"/>
    <col min="5626" max="5626" width="21.42578125" customWidth="1"/>
    <col min="5627" max="5627" width="13.28515625" customWidth="1"/>
    <col min="5628" max="5628" width="12.85546875" bestFit="1" customWidth="1"/>
    <col min="5630" max="5634" width="11.7109375" customWidth="1"/>
    <col min="5636" max="5636" width="11.5703125" bestFit="1" customWidth="1"/>
    <col min="5639" max="5639" width="11.5703125" bestFit="1" customWidth="1"/>
    <col min="5881" max="5881" width="10.5703125" customWidth="1"/>
    <col min="5882" max="5882" width="21.42578125" customWidth="1"/>
    <col min="5883" max="5883" width="13.28515625" customWidth="1"/>
    <col min="5884" max="5884" width="12.85546875" bestFit="1" customWidth="1"/>
    <col min="5886" max="5890" width="11.7109375" customWidth="1"/>
    <col min="5892" max="5892" width="11.5703125" bestFit="1" customWidth="1"/>
    <col min="5895" max="5895" width="11.5703125" bestFit="1" customWidth="1"/>
    <col min="6137" max="6137" width="10.5703125" customWidth="1"/>
    <col min="6138" max="6138" width="21.42578125" customWidth="1"/>
    <col min="6139" max="6139" width="13.28515625" customWidth="1"/>
    <col min="6140" max="6140" width="12.85546875" bestFit="1" customWidth="1"/>
    <col min="6142" max="6146" width="11.7109375" customWidth="1"/>
    <col min="6148" max="6148" width="11.5703125" bestFit="1" customWidth="1"/>
    <col min="6151" max="6151" width="11.5703125" bestFit="1" customWidth="1"/>
    <col min="6393" max="6393" width="10.5703125" customWidth="1"/>
    <col min="6394" max="6394" width="21.42578125" customWidth="1"/>
    <col min="6395" max="6395" width="13.28515625" customWidth="1"/>
    <col min="6396" max="6396" width="12.85546875" bestFit="1" customWidth="1"/>
    <col min="6398" max="6402" width="11.7109375" customWidth="1"/>
    <col min="6404" max="6404" width="11.5703125" bestFit="1" customWidth="1"/>
    <col min="6407" max="6407" width="11.5703125" bestFit="1" customWidth="1"/>
    <col min="6649" max="6649" width="10.5703125" customWidth="1"/>
    <col min="6650" max="6650" width="21.42578125" customWidth="1"/>
    <col min="6651" max="6651" width="13.28515625" customWidth="1"/>
    <col min="6652" max="6652" width="12.85546875" bestFit="1" customWidth="1"/>
    <col min="6654" max="6658" width="11.7109375" customWidth="1"/>
    <col min="6660" max="6660" width="11.5703125" bestFit="1" customWidth="1"/>
    <col min="6663" max="6663" width="11.5703125" bestFit="1" customWidth="1"/>
    <col min="6905" max="6905" width="10.5703125" customWidth="1"/>
    <col min="6906" max="6906" width="21.42578125" customWidth="1"/>
    <col min="6907" max="6907" width="13.28515625" customWidth="1"/>
    <col min="6908" max="6908" width="12.85546875" bestFit="1" customWidth="1"/>
    <col min="6910" max="6914" width="11.7109375" customWidth="1"/>
    <col min="6916" max="6916" width="11.5703125" bestFit="1" customWidth="1"/>
    <col min="6919" max="6919" width="11.5703125" bestFit="1" customWidth="1"/>
    <col min="7161" max="7161" width="10.5703125" customWidth="1"/>
    <col min="7162" max="7162" width="21.42578125" customWidth="1"/>
    <col min="7163" max="7163" width="13.28515625" customWidth="1"/>
    <col min="7164" max="7164" width="12.85546875" bestFit="1" customWidth="1"/>
    <col min="7166" max="7170" width="11.7109375" customWidth="1"/>
    <col min="7172" max="7172" width="11.5703125" bestFit="1" customWidth="1"/>
    <col min="7175" max="7175" width="11.5703125" bestFit="1" customWidth="1"/>
    <col min="7417" max="7417" width="10.5703125" customWidth="1"/>
    <col min="7418" max="7418" width="21.42578125" customWidth="1"/>
    <col min="7419" max="7419" width="13.28515625" customWidth="1"/>
    <col min="7420" max="7420" width="12.85546875" bestFit="1" customWidth="1"/>
    <col min="7422" max="7426" width="11.7109375" customWidth="1"/>
    <col min="7428" max="7428" width="11.5703125" bestFit="1" customWidth="1"/>
    <col min="7431" max="7431" width="11.5703125" bestFit="1" customWidth="1"/>
    <col min="7673" max="7673" width="10.5703125" customWidth="1"/>
    <col min="7674" max="7674" width="21.42578125" customWidth="1"/>
    <col min="7675" max="7675" width="13.28515625" customWidth="1"/>
    <col min="7676" max="7676" width="12.85546875" bestFit="1" customWidth="1"/>
    <col min="7678" max="7682" width="11.7109375" customWidth="1"/>
    <col min="7684" max="7684" width="11.5703125" bestFit="1" customWidth="1"/>
    <col min="7687" max="7687" width="11.5703125" bestFit="1" customWidth="1"/>
    <col min="7929" max="7929" width="10.5703125" customWidth="1"/>
    <col min="7930" max="7930" width="21.42578125" customWidth="1"/>
    <col min="7931" max="7931" width="13.28515625" customWidth="1"/>
    <col min="7932" max="7932" width="12.85546875" bestFit="1" customWidth="1"/>
    <col min="7934" max="7938" width="11.7109375" customWidth="1"/>
    <col min="7940" max="7940" width="11.5703125" bestFit="1" customWidth="1"/>
    <col min="7943" max="7943" width="11.5703125" bestFit="1" customWidth="1"/>
    <col min="8185" max="8185" width="10.5703125" customWidth="1"/>
    <col min="8186" max="8186" width="21.42578125" customWidth="1"/>
    <col min="8187" max="8187" width="13.28515625" customWidth="1"/>
    <col min="8188" max="8188" width="12.85546875" bestFit="1" customWidth="1"/>
    <col min="8190" max="8194" width="11.7109375" customWidth="1"/>
    <col min="8196" max="8196" width="11.5703125" bestFit="1" customWidth="1"/>
    <col min="8199" max="8199" width="11.5703125" bestFit="1" customWidth="1"/>
    <col min="8441" max="8441" width="10.5703125" customWidth="1"/>
    <col min="8442" max="8442" width="21.42578125" customWidth="1"/>
    <col min="8443" max="8443" width="13.28515625" customWidth="1"/>
    <col min="8444" max="8444" width="12.85546875" bestFit="1" customWidth="1"/>
    <col min="8446" max="8450" width="11.7109375" customWidth="1"/>
    <col min="8452" max="8452" width="11.5703125" bestFit="1" customWidth="1"/>
    <col min="8455" max="8455" width="11.5703125" bestFit="1" customWidth="1"/>
    <col min="8697" max="8697" width="10.5703125" customWidth="1"/>
    <col min="8698" max="8698" width="21.42578125" customWidth="1"/>
    <col min="8699" max="8699" width="13.28515625" customWidth="1"/>
    <col min="8700" max="8700" width="12.85546875" bestFit="1" customWidth="1"/>
    <col min="8702" max="8706" width="11.7109375" customWidth="1"/>
    <col min="8708" max="8708" width="11.5703125" bestFit="1" customWidth="1"/>
    <col min="8711" max="8711" width="11.5703125" bestFit="1" customWidth="1"/>
    <col min="8953" max="8953" width="10.5703125" customWidth="1"/>
    <col min="8954" max="8954" width="21.42578125" customWidth="1"/>
    <col min="8955" max="8955" width="13.28515625" customWidth="1"/>
    <col min="8956" max="8956" width="12.85546875" bestFit="1" customWidth="1"/>
    <col min="8958" max="8962" width="11.7109375" customWidth="1"/>
    <col min="8964" max="8964" width="11.5703125" bestFit="1" customWidth="1"/>
    <col min="8967" max="8967" width="11.5703125" bestFit="1" customWidth="1"/>
    <col min="9209" max="9209" width="10.5703125" customWidth="1"/>
    <col min="9210" max="9210" width="21.42578125" customWidth="1"/>
    <col min="9211" max="9211" width="13.28515625" customWidth="1"/>
    <col min="9212" max="9212" width="12.85546875" bestFit="1" customWidth="1"/>
    <col min="9214" max="9218" width="11.7109375" customWidth="1"/>
    <col min="9220" max="9220" width="11.5703125" bestFit="1" customWidth="1"/>
    <col min="9223" max="9223" width="11.5703125" bestFit="1" customWidth="1"/>
    <col min="9465" max="9465" width="10.5703125" customWidth="1"/>
    <col min="9466" max="9466" width="21.42578125" customWidth="1"/>
    <col min="9467" max="9467" width="13.28515625" customWidth="1"/>
    <col min="9468" max="9468" width="12.85546875" bestFit="1" customWidth="1"/>
    <col min="9470" max="9474" width="11.7109375" customWidth="1"/>
    <col min="9476" max="9476" width="11.5703125" bestFit="1" customWidth="1"/>
    <col min="9479" max="9479" width="11.5703125" bestFit="1" customWidth="1"/>
    <col min="9721" max="9721" width="10.5703125" customWidth="1"/>
    <col min="9722" max="9722" width="21.42578125" customWidth="1"/>
    <col min="9723" max="9723" width="13.28515625" customWidth="1"/>
    <col min="9724" max="9724" width="12.85546875" bestFit="1" customWidth="1"/>
    <col min="9726" max="9730" width="11.7109375" customWidth="1"/>
    <col min="9732" max="9732" width="11.5703125" bestFit="1" customWidth="1"/>
    <col min="9735" max="9735" width="11.5703125" bestFit="1" customWidth="1"/>
    <col min="9977" max="9977" width="10.5703125" customWidth="1"/>
    <col min="9978" max="9978" width="21.42578125" customWidth="1"/>
    <col min="9979" max="9979" width="13.28515625" customWidth="1"/>
    <col min="9980" max="9980" width="12.85546875" bestFit="1" customWidth="1"/>
    <col min="9982" max="9986" width="11.7109375" customWidth="1"/>
    <col min="9988" max="9988" width="11.5703125" bestFit="1" customWidth="1"/>
    <col min="9991" max="9991" width="11.5703125" bestFit="1" customWidth="1"/>
    <col min="10233" max="10233" width="10.5703125" customWidth="1"/>
    <col min="10234" max="10234" width="21.42578125" customWidth="1"/>
    <col min="10235" max="10235" width="13.28515625" customWidth="1"/>
    <col min="10236" max="10236" width="12.85546875" bestFit="1" customWidth="1"/>
    <col min="10238" max="10242" width="11.7109375" customWidth="1"/>
    <col min="10244" max="10244" width="11.5703125" bestFit="1" customWidth="1"/>
    <col min="10247" max="10247" width="11.5703125" bestFit="1" customWidth="1"/>
    <col min="10489" max="10489" width="10.5703125" customWidth="1"/>
    <col min="10490" max="10490" width="21.42578125" customWidth="1"/>
    <col min="10491" max="10491" width="13.28515625" customWidth="1"/>
    <col min="10492" max="10492" width="12.85546875" bestFit="1" customWidth="1"/>
    <col min="10494" max="10498" width="11.7109375" customWidth="1"/>
    <col min="10500" max="10500" width="11.5703125" bestFit="1" customWidth="1"/>
    <col min="10503" max="10503" width="11.5703125" bestFit="1" customWidth="1"/>
    <col min="10745" max="10745" width="10.5703125" customWidth="1"/>
    <col min="10746" max="10746" width="21.42578125" customWidth="1"/>
    <col min="10747" max="10747" width="13.28515625" customWidth="1"/>
    <col min="10748" max="10748" width="12.85546875" bestFit="1" customWidth="1"/>
    <col min="10750" max="10754" width="11.7109375" customWidth="1"/>
    <col min="10756" max="10756" width="11.5703125" bestFit="1" customWidth="1"/>
    <col min="10759" max="10759" width="11.5703125" bestFit="1" customWidth="1"/>
    <col min="11001" max="11001" width="10.5703125" customWidth="1"/>
    <col min="11002" max="11002" width="21.42578125" customWidth="1"/>
    <col min="11003" max="11003" width="13.28515625" customWidth="1"/>
    <col min="11004" max="11004" width="12.85546875" bestFit="1" customWidth="1"/>
    <col min="11006" max="11010" width="11.7109375" customWidth="1"/>
    <col min="11012" max="11012" width="11.5703125" bestFit="1" customWidth="1"/>
    <col min="11015" max="11015" width="11.5703125" bestFit="1" customWidth="1"/>
    <col min="11257" max="11257" width="10.5703125" customWidth="1"/>
    <col min="11258" max="11258" width="21.42578125" customWidth="1"/>
    <col min="11259" max="11259" width="13.28515625" customWidth="1"/>
    <col min="11260" max="11260" width="12.85546875" bestFit="1" customWidth="1"/>
    <col min="11262" max="11266" width="11.7109375" customWidth="1"/>
    <col min="11268" max="11268" width="11.5703125" bestFit="1" customWidth="1"/>
    <col min="11271" max="11271" width="11.5703125" bestFit="1" customWidth="1"/>
    <col min="11513" max="11513" width="10.5703125" customWidth="1"/>
    <col min="11514" max="11514" width="21.42578125" customWidth="1"/>
    <col min="11515" max="11515" width="13.28515625" customWidth="1"/>
    <col min="11516" max="11516" width="12.85546875" bestFit="1" customWidth="1"/>
    <col min="11518" max="11522" width="11.7109375" customWidth="1"/>
    <col min="11524" max="11524" width="11.5703125" bestFit="1" customWidth="1"/>
    <col min="11527" max="11527" width="11.5703125" bestFit="1" customWidth="1"/>
    <col min="11769" max="11769" width="10.5703125" customWidth="1"/>
    <col min="11770" max="11770" width="21.42578125" customWidth="1"/>
    <col min="11771" max="11771" width="13.28515625" customWidth="1"/>
    <col min="11772" max="11772" width="12.85546875" bestFit="1" customWidth="1"/>
    <col min="11774" max="11778" width="11.7109375" customWidth="1"/>
    <col min="11780" max="11780" width="11.5703125" bestFit="1" customWidth="1"/>
    <col min="11783" max="11783" width="11.5703125" bestFit="1" customWidth="1"/>
    <col min="12025" max="12025" width="10.5703125" customWidth="1"/>
    <col min="12026" max="12026" width="21.42578125" customWidth="1"/>
    <col min="12027" max="12027" width="13.28515625" customWidth="1"/>
    <col min="12028" max="12028" width="12.85546875" bestFit="1" customWidth="1"/>
    <col min="12030" max="12034" width="11.7109375" customWidth="1"/>
    <col min="12036" max="12036" width="11.5703125" bestFit="1" customWidth="1"/>
    <col min="12039" max="12039" width="11.5703125" bestFit="1" customWidth="1"/>
    <col min="12281" max="12281" width="10.5703125" customWidth="1"/>
    <col min="12282" max="12282" width="21.42578125" customWidth="1"/>
    <col min="12283" max="12283" width="13.28515625" customWidth="1"/>
    <col min="12284" max="12284" width="12.85546875" bestFit="1" customWidth="1"/>
    <col min="12286" max="12290" width="11.7109375" customWidth="1"/>
    <col min="12292" max="12292" width="11.5703125" bestFit="1" customWidth="1"/>
    <col min="12295" max="12295" width="11.5703125" bestFit="1" customWidth="1"/>
    <col min="12537" max="12537" width="10.5703125" customWidth="1"/>
    <col min="12538" max="12538" width="21.42578125" customWidth="1"/>
    <col min="12539" max="12539" width="13.28515625" customWidth="1"/>
    <col min="12540" max="12540" width="12.85546875" bestFit="1" customWidth="1"/>
    <col min="12542" max="12546" width="11.7109375" customWidth="1"/>
    <col min="12548" max="12548" width="11.5703125" bestFit="1" customWidth="1"/>
    <col min="12551" max="12551" width="11.5703125" bestFit="1" customWidth="1"/>
    <col min="12793" max="12793" width="10.5703125" customWidth="1"/>
    <col min="12794" max="12794" width="21.42578125" customWidth="1"/>
    <col min="12795" max="12795" width="13.28515625" customWidth="1"/>
    <col min="12796" max="12796" width="12.85546875" bestFit="1" customWidth="1"/>
    <col min="12798" max="12802" width="11.7109375" customWidth="1"/>
    <col min="12804" max="12804" width="11.5703125" bestFit="1" customWidth="1"/>
    <col min="12807" max="12807" width="11.5703125" bestFit="1" customWidth="1"/>
    <col min="13049" max="13049" width="10.5703125" customWidth="1"/>
    <col min="13050" max="13050" width="21.42578125" customWidth="1"/>
    <col min="13051" max="13051" width="13.28515625" customWidth="1"/>
    <col min="13052" max="13052" width="12.85546875" bestFit="1" customWidth="1"/>
    <col min="13054" max="13058" width="11.7109375" customWidth="1"/>
    <col min="13060" max="13060" width="11.5703125" bestFit="1" customWidth="1"/>
    <col min="13063" max="13063" width="11.5703125" bestFit="1" customWidth="1"/>
    <col min="13305" max="13305" width="10.5703125" customWidth="1"/>
    <col min="13306" max="13306" width="21.42578125" customWidth="1"/>
    <col min="13307" max="13307" width="13.28515625" customWidth="1"/>
    <col min="13308" max="13308" width="12.85546875" bestFit="1" customWidth="1"/>
    <col min="13310" max="13314" width="11.7109375" customWidth="1"/>
    <col min="13316" max="13316" width="11.5703125" bestFit="1" customWidth="1"/>
    <col min="13319" max="13319" width="11.5703125" bestFit="1" customWidth="1"/>
    <col min="13561" max="13561" width="10.5703125" customWidth="1"/>
    <col min="13562" max="13562" width="21.42578125" customWidth="1"/>
    <col min="13563" max="13563" width="13.28515625" customWidth="1"/>
    <col min="13564" max="13564" width="12.85546875" bestFit="1" customWidth="1"/>
    <col min="13566" max="13570" width="11.7109375" customWidth="1"/>
    <col min="13572" max="13572" width="11.5703125" bestFit="1" customWidth="1"/>
    <col min="13575" max="13575" width="11.5703125" bestFit="1" customWidth="1"/>
    <col min="13817" max="13817" width="10.5703125" customWidth="1"/>
    <col min="13818" max="13818" width="21.42578125" customWidth="1"/>
    <col min="13819" max="13819" width="13.28515625" customWidth="1"/>
    <col min="13820" max="13820" width="12.85546875" bestFit="1" customWidth="1"/>
    <col min="13822" max="13826" width="11.7109375" customWidth="1"/>
    <col min="13828" max="13828" width="11.5703125" bestFit="1" customWidth="1"/>
    <col min="13831" max="13831" width="11.5703125" bestFit="1" customWidth="1"/>
    <col min="14073" max="14073" width="10.5703125" customWidth="1"/>
    <col min="14074" max="14074" width="21.42578125" customWidth="1"/>
    <col min="14075" max="14075" width="13.28515625" customWidth="1"/>
    <col min="14076" max="14076" width="12.85546875" bestFit="1" customWidth="1"/>
    <col min="14078" max="14082" width="11.7109375" customWidth="1"/>
    <col min="14084" max="14084" width="11.5703125" bestFit="1" customWidth="1"/>
    <col min="14087" max="14087" width="11.5703125" bestFit="1" customWidth="1"/>
    <col min="14329" max="14329" width="10.5703125" customWidth="1"/>
    <col min="14330" max="14330" width="21.42578125" customWidth="1"/>
    <col min="14331" max="14331" width="13.28515625" customWidth="1"/>
    <col min="14332" max="14332" width="12.85546875" bestFit="1" customWidth="1"/>
    <col min="14334" max="14338" width="11.7109375" customWidth="1"/>
    <col min="14340" max="14340" width="11.5703125" bestFit="1" customWidth="1"/>
    <col min="14343" max="14343" width="11.5703125" bestFit="1" customWidth="1"/>
    <col min="14585" max="14585" width="10.5703125" customWidth="1"/>
    <col min="14586" max="14586" width="21.42578125" customWidth="1"/>
    <col min="14587" max="14587" width="13.28515625" customWidth="1"/>
    <col min="14588" max="14588" width="12.85546875" bestFit="1" customWidth="1"/>
    <col min="14590" max="14594" width="11.7109375" customWidth="1"/>
    <col min="14596" max="14596" width="11.5703125" bestFit="1" customWidth="1"/>
    <col min="14599" max="14599" width="11.5703125" bestFit="1" customWidth="1"/>
    <col min="14841" max="14841" width="10.5703125" customWidth="1"/>
    <col min="14842" max="14842" width="21.42578125" customWidth="1"/>
    <col min="14843" max="14843" width="13.28515625" customWidth="1"/>
    <col min="14844" max="14844" width="12.85546875" bestFit="1" customWidth="1"/>
    <col min="14846" max="14850" width="11.7109375" customWidth="1"/>
    <col min="14852" max="14852" width="11.5703125" bestFit="1" customWidth="1"/>
    <col min="14855" max="14855" width="11.5703125" bestFit="1" customWidth="1"/>
    <col min="15097" max="15097" width="10.5703125" customWidth="1"/>
    <col min="15098" max="15098" width="21.42578125" customWidth="1"/>
    <col min="15099" max="15099" width="13.28515625" customWidth="1"/>
    <col min="15100" max="15100" width="12.85546875" bestFit="1" customWidth="1"/>
    <col min="15102" max="15106" width="11.7109375" customWidth="1"/>
    <col min="15108" max="15108" width="11.5703125" bestFit="1" customWidth="1"/>
    <col min="15111" max="15111" width="11.5703125" bestFit="1" customWidth="1"/>
    <col min="15353" max="15353" width="10.5703125" customWidth="1"/>
    <col min="15354" max="15354" width="21.42578125" customWidth="1"/>
    <col min="15355" max="15355" width="13.28515625" customWidth="1"/>
    <col min="15356" max="15356" width="12.85546875" bestFit="1" customWidth="1"/>
    <col min="15358" max="15362" width="11.7109375" customWidth="1"/>
    <col min="15364" max="15364" width="11.5703125" bestFit="1" customWidth="1"/>
    <col min="15367" max="15367" width="11.5703125" bestFit="1" customWidth="1"/>
    <col min="15609" max="15609" width="10.5703125" customWidth="1"/>
    <col min="15610" max="15610" width="21.42578125" customWidth="1"/>
    <col min="15611" max="15611" width="13.28515625" customWidth="1"/>
    <col min="15612" max="15612" width="12.85546875" bestFit="1" customWidth="1"/>
    <col min="15614" max="15618" width="11.7109375" customWidth="1"/>
    <col min="15620" max="15620" width="11.5703125" bestFit="1" customWidth="1"/>
    <col min="15623" max="15623" width="11.5703125" bestFit="1" customWidth="1"/>
    <col min="15865" max="15865" width="10.5703125" customWidth="1"/>
    <col min="15866" max="15866" width="21.42578125" customWidth="1"/>
    <col min="15867" max="15867" width="13.28515625" customWidth="1"/>
    <col min="15868" max="15868" width="12.85546875" bestFit="1" customWidth="1"/>
    <col min="15870" max="15874" width="11.7109375" customWidth="1"/>
    <col min="15876" max="15876" width="11.5703125" bestFit="1" customWidth="1"/>
    <col min="15879" max="15879" width="11.5703125" bestFit="1" customWidth="1"/>
    <col min="16121" max="16121" width="10.5703125" customWidth="1"/>
    <col min="16122" max="16122" width="21.42578125" customWidth="1"/>
    <col min="16123" max="16123" width="13.28515625" customWidth="1"/>
    <col min="16124" max="16124" width="12.85546875" bestFit="1" customWidth="1"/>
    <col min="16126" max="16130" width="11.7109375" customWidth="1"/>
    <col min="16132" max="16132" width="11.5703125" bestFit="1" customWidth="1"/>
    <col min="16135" max="16135" width="11.5703125" bestFit="1" customWidth="1"/>
  </cols>
  <sheetData>
    <row r="1" spans="1:15" ht="18.75" x14ac:dyDescent="0.3">
      <c r="B1" s="33" t="s">
        <v>45</v>
      </c>
      <c r="D1" s="1"/>
      <c r="F1"/>
    </row>
    <row r="2" spans="1:15" ht="18.75" x14ac:dyDescent="0.3">
      <c r="B2" s="33" t="s">
        <v>20</v>
      </c>
      <c r="D2" s="2"/>
      <c r="F2"/>
    </row>
    <row r="3" spans="1:15" ht="18.75" x14ac:dyDescent="0.3">
      <c r="B3" s="33" t="s">
        <v>0</v>
      </c>
      <c r="C3" s="1"/>
      <c r="D3" s="2"/>
      <c r="F3"/>
    </row>
    <row r="4" spans="1:15" s="2" customFormat="1" ht="45" x14ac:dyDescent="0.25">
      <c r="A4" s="15" t="s">
        <v>53</v>
      </c>
      <c r="B4" s="34" t="s">
        <v>46</v>
      </c>
      <c r="C4" s="4" t="s">
        <v>1</v>
      </c>
      <c r="D4" s="5" t="s">
        <v>2</v>
      </c>
      <c r="E4" s="6" t="s">
        <v>3</v>
      </c>
      <c r="F4" s="7" t="s">
        <v>47</v>
      </c>
      <c r="G4" s="15" t="s">
        <v>4</v>
      </c>
      <c r="H4" s="15" t="s">
        <v>21</v>
      </c>
      <c r="I4" s="15" t="s">
        <v>5</v>
      </c>
      <c r="J4" s="15" t="s">
        <v>6</v>
      </c>
      <c r="K4" s="15" t="s">
        <v>33</v>
      </c>
      <c r="L4" s="15" t="s">
        <v>7</v>
      </c>
      <c r="M4" s="15" t="s">
        <v>52</v>
      </c>
      <c r="N4" s="15" t="s">
        <v>48</v>
      </c>
      <c r="O4" s="15" t="s">
        <v>54</v>
      </c>
    </row>
    <row r="5" spans="1:15" ht="15" customHeight="1" x14ac:dyDescent="0.25">
      <c r="A5" s="5">
        <v>1</v>
      </c>
      <c r="B5" s="35" t="s">
        <v>26</v>
      </c>
      <c r="C5" s="27" t="s">
        <v>11</v>
      </c>
      <c r="D5" s="27" t="s">
        <v>8</v>
      </c>
      <c r="E5" s="26" t="s">
        <v>9</v>
      </c>
      <c r="F5" s="10">
        <v>1.1921296296296298E-2</v>
      </c>
      <c r="G5" s="16">
        <f t="shared" ref="G5:G24" si="0">F5*86400</f>
        <v>1030.0000000000002</v>
      </c>
      <c r="H5" s="17">
        <f t="shared" ref="H5:H24" si="1">4702/G5</f>
        <v>4.5650485436893193</v>
      </c>
      <c r="I5" s="16">
        <v>60</v>
      </c>
      <c r="J5" s="16">
        <f t="shared" ref="J5:J24" si="2">IF(I5&lt;26,1,IF(I5&gt;55,(1+(55*0.0012)+(I5-55)*0.0083),(1+(I5-25)*0.0012)))</f>
        <v>1.1075000000000002</v>
      </c>
      <c r="K5" s="16">
        <f>IF(E5= "F",1.1, 1)</f>
        <v>1</v>
      </c>
      <c r="L5" s="18">
        <f t="shared" ref="L5:L24" si="3">H5*J5*K5</f>
        <v>5.055791262135922</v>
      </c>
      <c r="M5" s="19">
        <f t="shared" ref="M5:M24" si="4">4702/L5</f>
        <v>930.02257336343121</v>
      </c>
      <c r="N5" s="10">
        <f t="shared" ref="N5:N24" si="5">M5/86400</f>
        <v>1.0764150154669343E-2</v>
      </c>
      <c r="O5" s="5">
        <v>2</v>
      </c>
    </row>
    <row r="6" spans="1:15" ht="15" customHeight="1" x14ac:dyDescent="0.25">
      <c r="A6" s="5">
        <v>2</v>
      </c>
      <c r="B6" s="35" t="s">
        <v>38</v>
      </c>
      <c r="C6" s="27" t="s">
        <v>39</v>
      </c>
      <c r="D6" s="27" t="s">
        <v>8</v>
      </c>
      <c r="E6" s="26" t="s">
        <v>9</v>
      </c>
      <c r="F6" s="10">
        <v>1.1952546296296296E-2</v>
      </c>
      <c r="G6" s="16">
        <f t="shared" si="0"/>
        <v>1032.7</v>
      </c>
      <c r="H6" s="17">
        <f t="shared" si="1"/>
        <v>4.5531131984119293</v>
      </c>
      <c r="I6" s="16">
        <v>50</v>
      </c>
      <c r="J6" s="16">
        <f t="shared" si="2"/>
        <v>1.03</v>
      </c>
      <c r="K6" s="16">
        <v>1</v>
      </c>
      <c r="L6" s="18">
        <f t="shared" si="3"/>
        <v>4.6897065943642877</v>
      </c>
      <c r="M6" s="19">
        <f t="shared" si="4"/>
        <v>1002.6213592233009</v>
      </c>
      <c r="N6" s="10">
        <f t="shared" si="5"/>
        <v>1.1604413879899316E-2</v>
      </c>
      <c r="O6" s="5">
        <v>11</v>
      </c>
    </row>
    <row r="7" spans="1:15" ht="15" customHeight="1" x14ac:dyDescent="0.25">
      <c r="A7" s="5">
        <v>3</v>
      </c>
      <c r="B7" s="35" t="s">
        <v>51</v>
      </c>
      <c r="C7" s="27" t="s">
        <v>40</v>
      </c>
      <c r="D7" s="27" t="s">
        <v>8</v>
      </c>
      <c r="E7" s="26" t="s">
        <v>9</v>
      </c>
      <c r="F7" s="10">
        <v>1.2210648148148146E-2</v>
      </c>
      <c r="G7" s="16">
        <f t="shared" si="0"/>
        <v>1054.9999999999998</v>
      </c>
      <c r="H7" s="17">
        <f t="shared" si="1"/>
        <v>4.4568720379146933</v>
      </c>
      <c r="I7" s="16">
        <v>36</v>
      </c>
      <c r="J7" s="16">
        <f t="shared" si="2"/>
        <v>1.0132000000000001</v>
      </c>
      <c r="K7" s="16">
        <f t="shared" ref="K7:K24" si="6">IF(E7= "F",1.1, 1)</f>
        <v>1</v>
      </c>
      <c r="L7" s="18">
        <f t="shared" si="3"/>
        <v>4.5157027488151673</v>
      </c>
      <c r="M7" s="19">
        <f t="shared" si="4"/>
        <v>1041.2554283458346</v>
      </c>
      <c r="N7" s="10">
        <f t="shared" si="5"/>
        <v>1.2051567457706419E-2</v>
      </c>
      <c r="O7" s="5">
        <v>16</v>
      </c>
    </row>
    <row r="8" spans="1:15" ht="15" customHeight="1" x14ac:dyDescent="0.25">
      <c r="A8" s="5">
        <v>4</v>
      </c>
      <c r="B8" s="35" t="s">
        <v>22</v>
      </c>
      <c r="C8" s="27" t="s">
        <v>15</v>
      </c>
      <c r="D8" s="27" t="s">
        <v>8</v>
      </c>
      <c r="E8" s="26" t="s">
        <v>9</v>
      </c>
      <c r="F8" s="10">
        <v>1.2383101851851852E-2</v>
      </c>
      <c r="G8" s="16">
        <f t="shared" si="0"/>
        <v>1069.9000000000001</v>
      </c>
      <c r="H8" s="17">
        <f t="shared" si="1"/>
        <v>4.3948032526404335</v>
      </c>
      <c r="I8" s="16">
        <v>56</v>
      </c>
      <c r="J8" s="16">
        <f t="shared" si="2"/>
        <v>1.0743</v>
      </c>
      <c r="K8" s="16">
        <f t="shared" si="6"/>
        <v>1</v>
      </c>
      <c r="L8" s="18">
        <f t="shared" si="3"/>
        <v>4.7213371343116179</v>
      </c>
      <c r="M8" s="19">
        <f t="shared" si="4"/>
        <v>995.90430978311463</v>
      </c>
      <c r="N8" s="10">
        <f t="shared" si="5"/>
        <v>1.1526670252119382E-2</v>
      </c>
      <c r="O8" s="5">
        <v>9</v>
      </c>
    </row>
    <row r="9" spans="1:15" ht="15" customHeight="1" x14ac:dyDescent="0.25">
      <c r="A9" s="5">
        <v>5</v>
      </c>
      <c r="B9" s="35" t="s">
        <v>43</v>
      </c>
      <c r="C9" s="27" t="s">
        <v>15</v>
      </c>
      <c r="D9" s="29" t="s">
        <v>8</v>
      </c>
      <c r="E9" s="20" t="s">
        <v>9</v>
      </c>
      <c r="F9" s="10">
        <v>1.2615740740740742E-2</v>
      </c>
      <c r="G9" s="16">
        <f t="shared" si="0"/>
        <v>1090</v>
      </c>
      <c r="H9" s="17">
        <f t="shared" si="1"/>
        <v>4.3137614678899086</v>
      </c>
      <c r="I9" s="16">
        <v>52</v>
      </c>
      <c r="J9" s="16">
        <f t="shared" si="2"/>
        <v>1.0324</v>
      </c>
      <c r="K9" s="16">
        <f t="shared" si="6"/>
        <v>1</v>
      </c>
      <c r="L9" s="18">
        <f t="shared" si="3"/>
        <v>4.4535273394495416</v>
      </c>
      <c r="M9" s="19">
        <f t="shared" si="4"/>
        <v>1055.7923285548236</v>
      </c>
      <c r="N9" s="10">
        <f t="shared" si="5"/>
        <v>1.221981861753268E-2</v>
      </c>
      <c r="O9" s="5">
        <v>18</v>
      </c>
    </row>
    <row r="10" spans="1:15" ht="15" customHeight="1" x14ac:dyDescent="0.25">
      <c r="A10" s="5">
        <v>6</v>
      </c>
      <c r="B10" s="35" t="s">
        <v>24</v>
      </c>
      <c r="C10" s="27" t="s">
        <v>17</v>
      </c>
      <c r="D10" s="27" t="s">
        <v>8</v>
      </c>
      <c r="E10" s="26" t="s">
        <v>9</v>
      </c>
      <c r="F10" s="10">
        <v>1.2674768518518518E-2</v>
      </c>
      <c r="G10" s="16">
        <f t="shared" si="0"/>
        <v>1095.0999999999999</v>
      </c>
      <c r="H10" s="17">
        <f t="shared" si="1"/>
        <v>4.2936718107935352</v>
      </c>
      <c r="I10" s="16">
        <v>66</v>
      </c>
      <c r="J10" s="16">
        <f t="shared" si="2"/>
        <v>1.1573</v>
      </c>
      <c r="K10" s="16">
        <f t="shared" si="6"/>
        <v>1</v>
      </c>
      <c r="L10" s="18">
        <f t="shared" si="3"/>
        <v>4.9690663866313587</v>
      </c>
      <c r="M10" s="19">
        <f t="shared" si="4"/>
        <v>946.25421239090974</v>
      </c>
      <c r="N10" s="10">
        <f t="shared" si="5"/>
        <v>1.0952016347117011E-2</v>
      </c>
      <c r="O10" s="5">
        <v>4</v>
      </c>
    </row>
    <row r="11" spans="1:15" ht="15" customHeight="1" x14ac:dyDescent="0.25">
      <c r="A11" s="5">
        <v>7</v>
      </c>
      <c r="B11" s="35" t="s">
        <v>34</v>
      </c>
      <c r="C11" s="27" t="s">
        <v>14</v>
      </c>
      <c r="D11" s="21" t="s">
        <v>8</v>
      </c>
      <c r="E11" s="26" t="s">
        <v>10</v>
      </c>
      <c r="F11" s="10">
        <v>1.2824074074074073E-2</v>
      </c>
      <c r="G11" s="16">
        <f t="shared" si="0"/>
        <v>1108</v>
      </c>
      <c r="H11" s="17">
        <f t="shared" si="1"/>
        <v>4.243682310469314</v>
      </c>
      <c r="I11" s="16">
        <v>46</v>
      </c>
      <c r="J11" s="16">
        <f t="shared" si="2"/>
        <v>1.0251999999999999</v>
      </c>
      <c r="K11" s="16">
        <f t="shared" si="6"/>
        <v>1.1000000000000001</v>
      </c>
      <c r="L11" s="18">
        <f t="shared" si="3"/>
        <v>4.7856854151624546</v>
      </c>
      <c r="M11" s="19">
        <f t="shared" si="4"/>
        <v>982.51338984854397</v>
      </c>
      <c r="N11" s="10">
        <f t="shared" si="5"/>
        <v>1.1371682752876667E-2</v>
      </c>
      <c r="O11" s="5">
        <v>7</v>
      </c>
    </row>
    <row r="12" spans="1:15" ht="15" customHeight="1" x14ac:dyDescent="0.25">
      <c r="A12" s="5">
        <v>8</v>
      </c>
      <c r="B12" s="35" t="s">
        <v>32</v>
      </c>
      <c r="C12" s="27" t="s">
        <v>15</v>
      </c>
      <c r="D12" s="27" t="s">
        <v>8</v>
      </c>
      <c r="E12" s="26" t="s">
        <v>9</v>
      </c>
      <c r="F12" s="10">
        <v>1.283564814814815E-2</v>
      </c>
      <c r="G12" s="16">
        <f t="shared" si="0"/>
        <v>1109.0000000000002</v>
      </c>
      <c r="H12" s="17">
        <f t="shared" si="1"/>
        <v>4.2398557258791696</v>
      </c>
      <c r="I12" s="16">
        <v>73</v>
      </c>
      <c r="J12" s="16">
        <f t="shared" si="2"/>
        <v>1.2154</v>
      </c>
      <c r="K12" s="16">
        <f t="shared" si="6"/>
        <v>1</v>
      </c>
      <c r="L12" s="18">
        <f t="shared" si="3"/>
        <v>5.1531206492335428</v>
      </c>
      <c r="M12" s="19">
        <f t="shared" si="4"/>
        <v>912.45680434424901</v>
      </c>
      <c r="N12" s="10">
        <f t="shared" si="5"/>
        <v>1.0560842642873252E-2</v>
      </c>
      <c r="O12" s="5">
        <v>1</v>
      </c>
    </row>
    <row r="13" spans="1:15" ht="15" customHeight="1" x14ac:dyDescent="0.25">
      <c r="A13" s="5">
        <v>9</v>
      </c>
      <c r="B13" s="35" t="s">
        <v>27</v>
      </c>
      <c r="C13" s="27" t="s">
        <v>11</v>
      </c>
      <c r="D13" s="27" t="s">
        <v>8</v>
      </c>
      <c r="E13" s="26" t="s">
        <v>9</v>
      </c>
      <c r="F13" s="10">
        <v>1.2854166666666668E-2</v>
      </c>
      <c r="G13" s="16">
        <f t="shared" si="0"/>
        <v>1110.6000000000001</v>
      </c>
      <c r="H13" s="17">
        <f t="shared" si="1"/>
        <v>4.2337475238609752</v>
      </c>
      <c r="I13" s="16">
        <v>59</v>
      </c>
      <c r="J13" s="16">
        <f t="shared" si="2"/>
        <v>1.0992</v>
      </c>
      <c r="K13" s="16">
        <f t="shared" si="6"/>
        <v>1</v>
      </c>
      <c r="L13" s="18">
        <f t="shared" si="3"/>
        <v>4.6537352782279839</v>
      </c>
      <c r="M13" s="19">
        <f t="shared" si="4"/>
        <v>1010.3711790393015</v>
      </c>
      <c r="N13" s="10">
        <f t="shared" si="5"/>
        <v>1.1694110868510434E-2</v>
      </c>
      <c r="O13" s="5">
        <v>13</v>
      </c>
    </row>
    <row r="14" spans="1:15" ht="15" customHeight="1" x14ac:dyDescent="0.25">
      <c r="A14" s="5">
        <v>10</v>
      </c>
      <c r="B14" s="35" t="s">
        <v>31</v>
      </c>
      <c r="C14" s="29" t="s">
        <v>16</v>
      </c>
      <c r="D14" s="29" t="s">
        <v>8</v>
      </c>
      <c r="E14" s="31" t="s">
        <v>9</v>
      </c>
      <c r="F14" s="22">
        <v>1.294212962962963E-2</v>
      </c>
      <c r="G14" s="25">
        <f t="shared" si="0"/>
        <v>1118.2</v>
      </c>
      <c r="H14" s="17">
        <f t="shared" si="1"/>
        <v>4.2049722768735469</v>
      </c>
      <c r="I14" s="25">
        <v>57</v>
      </c>
      <c r="J14" s="16">
        <f t="shared" si="2"/>
        <v>1.0826</v>
      </c>
      <c r="K14" s="16">
        <f t="shared" si="6"/>
        <v>1</v>
      </c>
      <c r="L14" s="18">
        <f t="shared" si="3"/>
        <v>4.5523029869433023</v>
      </c>
      <c r="M14" s="19">
        <f t="shared" si="4"/>
        <v>1032.8837982634398</v>
      </c>
      <c r="N14" s="10">
        <f t="shared" si="5"/>
        <v>1.1954673591012033E-2</v>
      </c>
      <c r="O14" s="5">
        <v>14</v>
      </c>
    </row>
    <row r="15" spans="1:15" ht="15" customHeight="1" x14ac:dyDescent="0.25">
      <c r="A15" s="5">
        <v>11</v>
      </c>
      <c r="B15" s="35" t="s">
        <v>28</v>
      </c>
      <c r="C15" s="27" t="s">
        <v>15</v>
      </c>
      <c r="D15" s="29" t="s">
        <v>8</v>
      </c>
      <c r="E15" s="26" t="s">
        <v>9</v>
      </c>
      <c r="F15" s="10">
        <v>1.3001157407407407E-2</v>
      </c>
      <c r="G15" s="16">
        <f t="shared" si="0"/>
        <v>1123.3</v>
      </c>
      <c r="H15" s="17">
        <f t="shared" si="1"/>
        <v>4.1858808866731954</v>
      </c>
      <c r="I15" s="16">
        <v>72</v>
      </c>
      <c r="J15" s="16">
        <f t="shared" si="2"/>
        <v>1.2071000000000001</v>
      </c>
      <c r="K15" s="16">
        <f t="shared" si="6"/>
        <v>1</v>
      </c>
      <c r="L15" s="18">
        <f t="shared" si="3"/>
        <v>5.0527768183032142</v>
      </c>
      <c r="M15" s="19">
        <f t="shared" si="4"/>
        <v>930.57741694971412</v>
      </c>
      <c r="N15" s="10">
        <f t="shared" si="5"/>
        <v>1.0770571955436506E-2</v>
      </c>
      <c r="O15" s="5">
        <v>3</v>
      </c>
    </row>
    <row r="16" spans="1:15" ht="15" customHeight="1" x14ac:dyDescent="0.25">
      <c r="A16" s="5">
        <v>12</v>
      </c>
      <c r="B16" s="35" t="s">
        <v>41</v>
      </c>
      <c r="C16" s="27" t="s">
        <v>42</v>
      </c>
      <c r="D16" s="27" t="s">
        <v>8</v>
      </c>
      <c r="E16" s="26" t="s">
        <v>9</v>
      </c>
      <c r="F16" s="10">
        <v>1.300925925925926E-2</v>
      </c>
      <c r="G16" s="16">
        <f t="shared" si="0"/>
        <v>1124</v>
      </c>
      <c r="H16" s="17">
        <f t="shared" si="1"/>
        <v>4.1832740213523127</v>
      </c>
      <c r="I16" s="16">
        <v>66</v>
      </c>
      <c r="J16" s="16">
        <f t="shared" si="2"/>
        <v>1.1573</v>
      </c>
      <c r="K16" s="16">
        <f t="shared" si="6"/>
        <v>1</v>
      </c>
      <c r="L16" s="18">
        <f t="shared" si="3"/>
        <v>4.8413030249110314</v>
      </c>
      <c r="M16" s="19">
        <f t="shared" si="4"/>
        <v>971.22612978484415</v>
      </c>
      <c r="N16" s="10">
        <f t="shared" si="5"/>
        <v>1.1241043168806067E-2</v>
      </c>
      <c r="O16" s="5">
        <v>6</v>
      </c>
    </row>
    <row r="17" spans="1:246" ht="15" customHeight="1" x14ac:dyDescent="0.25">
      <c r="A17" s="5">
        <v>13</v>
      </c>
      <c r="B17" s="35" t="s">
        <v>23</v>
      </c>
      <c r="C17" s="27" t="s">
        <v>17</v>
      </c>
      <c r="D17" s="27" t="s">
        <v>8</v>
      </c>
      <c r="E17" s="26" t="s">
        <v>9</v>
      </c>
      <c r="F17" s="10">
        <v>1.3046296296296294E-2</v>
      </c>
      <c r="G17" s="16">
        <f t="shared" si="0"/>
        <v>1127.1999999999998</v>
      </c>
      <c r="H17" s="17">
        <f t="shared" si="1"/>
        <v>4.1713981547196601</v>
      </c>
      <c r="I17" s="16">
        <v>67</v>
      </c>
      <c r="J17" s="16">
        <f t="shared" si="2"/>
        <v>1.1656</v>
      </c>
      <c r="K17" s="16">
        <f t="shared" si="6"/>
        <v>1</v>
      </c>
      <c r="L17" s="18">
        <f t="shared" si="3"/>
        <v>4.8621816891412362</v>
      </c>
      <c r="M17" s="19">
        <f t="shared" si="4"/>
        <v>967.05559368565525</v>
      </c>
      <c r="N17" s="10">
        <f t="shared" si="5"/>
        <v>1.1192773075065453E-2</v>
      </c>
      <c r="O17" s="5">
        <v>5</v>
      </c>
    </row>
    <row r="18" spans="1:246" ht="15" customHeight="1" x14ac:dyDescent="0.25">
      <c r="A18" s="5">
        <v>14</v>
      </c>
      <c r="B18" s="35" t="s">
        <v>30</v>
      </c>
      <c r="C18" s="29" t="s">
        <v>16</v>
      </c>
      <c r="D18" s="29" t="s">
        <v>8</v>
      </c>
      <c r="E18" s="31" t="s">
        <v>9</v>
      </c>
      <c r="F18" s="10">
        <v>1.330324074074074E-2</v>
      </c>
      <c r="G18" s="16">
        <f t="shared" si="0"/>
        <v>1149.4000000000001</v>
      </c>
      <c r="H18" s="17">
        <f t="shared" si="1"/>
        <v>4.0908299982599612</v>
      </c>
      <c r="I18" s="16">
        <v>52</v>
      </c>
      <c r="J18" s="16">
        <f t="shared" si="2"/>
        <v>1.0324</v>
      </c>
      <c r="K18" s="16">
        <f t="shared" si="6"/>
        <v>1</v>
      </c>
      <c r="L18" s="18">
        <f t="shared" si="3"/>
        <v>4.2233728902035841</v>
      </c>
      <c r="M18" s="19">
        <f t="shared" si="4"/>
        <v>1113.3281673769857</v>
      </c>
      <c r="N18" s="10">
        <f t="shared" si="5"/>
        <v>1.2885742677974371E-2</v>
      </c>
      <c r="O18" s="5">
        <v>20</v>
      </c>
    </row>
    <row r="19" spans="1:246" ht="15" customHeight="1" x14ac:dyDescent="0.25">
      <c r="A19" s="5">
        <v>15</v>
      </c>
      <c r="B19" s="35" t="s">
        <v>25</v>
      </c>
      <c r="C19" s="30" t="s">
        <v>12</v>
      </c>
      <c r="D19" s="27" t="s">
        <v>8</v>
      </c>
      <c r="E19" s="31" t="s">
        <v>10</v>
      </c>
      <c r="F19" s="10">
        <v>1.3756944444444445E-2</v>
      </c>
      <c r="G19" s="16">
        <f t="shared" si="0"/>
        <v>1188.6000000000001</v>
      </c>
      <c r="H19" s="17">
        <f t="shared" si="1"/>
        <v>3.9559145212855458</v>
      </c>
      <c r="I19" s="16">
        <v>57</v>
      </c>
      <c r="J19" s="16">
        <f t="shared" si="2"/>
        <v>1.0826</v>
      </c>
      <c r="K19" s="16">
        <f t="shared" si="6"/>
        <v>1.1000000000000001</v>
      </c>
      <c r="L19" s="18">
        <f t="shared" si="3"/>
        <v>4.7109403668181056</v>
      </c>
      <c r="M19" s="19">
        <f t="shared" si="4"/>
        <v>998.10221184690056</v>
      </c>
      <c r="N19" s="10">
        <f t="shared" si="5"/>
        <v>1.1552108933413201E-2</v>
      </c>
      <c r="O19" s="5">
        <v>10</v>
      </c>
    </row>
    <row r="20" spans="1:246" ht="15" customHeight="1" x14ac:dyDescent="0.25">
      <c r="A20" s="5">
        <v>16</v>
      </c>
      <c r="B20" s="35" t="s">
        <v>37</v>
      </c>
      <c r="C20" s="27" t="s">
        <v>15</v>
      </c>
      <c r="D20" s="27" t="s">
        <v>8</v>
      </c>
      <c r="E20" s="26" t="s">
        <v>9</v>
      </c>
      <c r="F20" s="28">
        <v>1.4041666666666666E-2</v>
      </c>
      <c r="G20" s="16">
        <f t="shared" si="0"/>
        <v>1213.1999999999998</v>
      </c>
      <c r="H20" s="17">
        <f t="shared" si="1"/>
        <v>3.8757006264424669</v>
      </c>
      <c r="I20" s="16">
        <v>75</v>
      </c>
      <c r="J20" s="16">
        <f t="shared" si="2"/>
        <v>1.232</v>
      </c>
      <c r="K20" s="16">
        <f t="shared" si="6"/>
        <v>1</v>
      </c>
      <c r="L20" s="18">
        <f t="shared" si="3"/>
        <v>4.7748631717771195</v>
      </c>
      <c r="M20" s="19">
        <f t="shared" si="4"/>
        <v>984.74025974025949</v>
      </c>
      <c r="N20" s="10">
        <f t="shared" si="5"/>
        <v>1.1397456709956707E-2</v>
      </c>
      <c r="O20" s="5">
        <v>8</v>
      </c>
    </row>
    <row r="21" spans="1:246" ht="15" customHeight="1" x14ac:dyDescent="0.25">
      <c r="A21" s="5">
        <v>17</v>
      </c>
      <c r="B21" s="35" t="s">
        <v>49</v>
      </c>
      <c r="C21" s="27" t="s">
        <v>13</v>
      </c>
      <c r="D21" s="27" t="s">
        <v>8</v>
      </c>
      <c r="E21" s="26" t="s">
        <v>10</v>
      </c>
      <c r="F21" s="10">
        <v>1.4412037037037037E-2</v>
      </c>
      <c r="G21" s="16">
        <f t="shared" si="0"/>
        <v>1245.2</v>
      </c>
      <c r="H21" s="17">
        <f t="shared" si="1"/>
        <v>3.7761002248634754</v>
      </c>
      <c r="I21" s="16">
        <v>56</v>
      </c>
      <c r="J21" s="16">
        <f t="shared" si="2"/>
        <v>1.0743</v>
      </c>
      <c r="K21" s="16">
        <f t="shared" si="6"/>
        <v>1.1000000000000001</v>
      </c>
      <c r="L21" s="18">
        <f t="shared" si="3"/>
        <v>4.4623309187279157</v>
      </c>
      <c r="M21" s="19">
        <f t="shared" si="4"/>
        <v>1053.7093921623382</v>
      </c>
      <c r="N21" s="10">
        <f t="shared" si="5"/>
        <v>1.219571055743447E-2</v>
      </c>
      <c r="O21" s="5">
        <v>17</v>
      </c>
    </row>
    <row r="22" spans="1:246" ht="15" customHeight="1" x14ac:dyDescent="0.25">
      <c r="A22" s="5">
        <v>18</v>
      </c>
      <c r="B22" s="35" t="s">
        <v>44</v>
      </c>
      <c r="C22" s="27" t="s">
        <v>40</v>
      </c>
      <c r="D22" s="27" t="s">
        <v>8</v>
      </c>
      <c r="E22" s="26" t="s">
        <v>9</v>
      </c>
      <c r="F22" s="10">
        <v>1.4562499999999999E-2</v>
      </c>
      <c r="G22" s="16">
        <f t="shared" si="0"/>
        <v>1258.1999999999998</v>
      </c>
      <c r="H22" s="17">
        <f t="shared" si="1"/>
        <v>3.7370847242091885</v>
      </c>
      <c r="I22" s="16">
        <v>63</v>
      </c>
      <c r="J22" s="16">
        <f t="shared" si="2"/>
        <v>1.1324000000000001</v>
      </c>
      <c r="K22" s="16">
        <f t="shared" si="6"/>
        <v>1</v>
      </c>
      <c r="L22" s="18">
        <f t="shared" si="3"/>
        <v>4.2318747416944849</v>
      </c>
      <c r="M22" s="19">
        <f t="shared" si="4"/>
        <v>1111.0914871070293</v>
      </c>
      <c r="N22" s="10">
        <f t="shared" si="5"/>
        <v>1.2859855174849876E-2</v>
      </c>
      <c r="O22" s="5">
        <v>19</v>
      </c>
    </row>
    <row r="23" spans="1:246" ht="15" customHeight="1" x14ac:dyDescent="0.25">
      <c r="A23" s="5">
        <v>19</v>
      </c>
      <c r="B23" s="35" t="s">
        <v>29</v>
      </c>
      <c r="C23" s="29" t="s">
        <v>16</v>
      </c>
      <c r="D23" s="29" t="s">
        <v>8</v>
      </c>
      <c r="E23" s="31" t="s">
        <v>10</v>
      </c>
      <c r="F23" s="22">
        <v>1.4601851851851852E-2</v>
      </c>
      <c r="G23" s="16">
        <f t="shared" si="0"/>
        <v>1261.5999999999999</v>
      </c>
      <c r="H23" s="17">
        <f t="shared" si="1"/>
        <v>3.7270133164235895</v>
      </c>
      <c r="I23" s="16">
        <v>64</v>
      </c>
      <c r="J23" s="16">
        <f t="shared" si="2"/>
        <v>1.1407</v>
      </c>
      <c r="K23" s="16">
        <f t="shared" si="6"/>
        <v>1.1000000000000001</v>
      </c>
      <c r="L23" s="18">
        <f t="shared" si="3"/>
        <v>4.6765444990488279</v>
      </c>
      <c r="M23" s="19">
        <f t="shared" si="4"/>
        <v>1005.4432286395114</v>
      </c>
      <c r="N23" s="10">
        <f t="shared" si="5"/>
        <v>1.16370744055499E-2</v>
      </c>
      <c r="O23" s="5">
        <v>12</v>
      </c>
    </row>
    <row r="24" spans="1:246" ht="15" customHeight="1" x14ac:dyDescent="0.25">
      <c r="A24" s="5">
        <v>20</v>
      </c>
      <c r="B24" s="35" t="s">
        <v>50</v>
      </c>
      <c r="C24" s="27" t="s">
        <v>14</v>
      </c>
      <c r="D24" s="27" t="s">
        <v>8</v>
      </c>
      <c r="E24" s="26" t="s">
        <v>10</v>
      </c>
      <c r="F24" s="10">
        <v>1.5833333333333335E-2</v>
      </c>
      <c r="G24" s="16">
        <f t="shared" si="0"/>
        <v>1368.0000000000002</v>
      </c>
      <c r="H24" s="17">
        <f t="shared" si="1"/>
        <v>3.4371345029239762</v>
      </c>
      <c r="I24" s="16">
        <v>71</v>
      </c>
      <c r="J24" s="16">
        <f t="shared" si="2"/>
        <v>1.1988000000000001</v>
      </c>
      <c r="K24" s="16">
        <f t="shared" si="6"/>
        <v>1.1000000000000001</v>
      </c>
      <c r="L24" s="18">
        <f t="shared" si="3"/>
        <v>4.5324805263157897</v>
      </c>
      <c r="M24" s="19">
        <f t="shared" si="4"/>
        <v>1037.4010374010375</v>
      </c>
      <c r="N24" s="10">
        <f t="shared" si="5"/>
        <v>1.2006956451400897E-2</v>
      </c>
      <c r="O24" s="5">
        <v>15</v>
      </c>
    </row>
    <row r="25" spans="1:246" ht="15" customHeight="1" x14ac:dyDescent="0.25">
      <c r="A25" s="5"/>
      <c r="B25" s="37"/>
      <c r="C25" s="32"/>
      <c r="D25" s="32"/>
      <c r="E25" s="42"/>
      <c r="F25" s="43"/>
      <c r="G25" s="44"/>
      <c r="H25" s="38"/>
      <c r="I25" s="39"/>
      <c r="J25" s="39"/>
      <c r="K25" s="39"/>
      <c r="L25" s="40"/>
      <c r="M25" s="41"/>
      <c r="N25" s="10"/>
      <c r="O25" s="10"/>
    </row>
    <row r="26" spans="1:246" x14ac:dyDescent="0.25">
      <c r="A26" s="5"/>
      <c r="B26" s="37"/>
      <c r="C26" s="12" t="s">
        <v>19</v>
      </c>
      <c r="D26" s="13"/>
      <c r="E26" s="12" t="s">
        <v>18</v>
      </c>
      <c r="F26" s="23"/>
      <c r="H26" s="38"/>
      <c r="I26" s="39"/>
      <c r="J26" s="39"/>
      <c r="K26" s="39"/>
      <c r="L26" s="40"/>
      <c r="M26" s="41"/>
      <c r="N26" s="10"/>
      <c r="O26" s="10"/>
    </row>
    <row r="27" spans="1:246" ht="15" customHeight="1" x14ac:dyDescent="0.25">
      <c r="A27" s="5"/>
      <c r="B27" s="35"/>
      <c r="C27" s="9" t="s">
        <v>35</v>
      </c>
      <c r="D27" s="9"/>
      <c r="E27" s="24" t="s">
        <v>36</v>
      </c>
      <c r="F27" s="10"/>
      <c r="G27" s="16"/>
      <c r="H27" s="17"/>
      <c r="I27" s="16"/>
      <c r="J27" s="16"/>
      <c r="K27" s="16"/>
      <c r="L27" s="18"/>
      <c r="M27" s="19"/>
      <c r="N27" s="10"/>
      <c r="O27" s="10"/>
    </row>
    <row r="28" spans="1:246" ht="15" customHeight="1" x14ac:dyDescent="0.25">
      <c r="A28" s="5"/>
      <c r="B28" s="35"/>
      <c r="C28" s="9"/>
      <c r="D28" s="9"/>
      <c r="E28" s="8"/>
      <c r="F28" s="10"/>
      <c r="G28" s="16"/>
      <c r="H28" s="17"/>
      <c r="I28" s="16"/>
      <c r="J28" s="16"/>
      <c r="K28" s="16"/>
      <c r="L28" s="18"/>
      <c r="M28" s="19"/>
      <c r="N28" s="10"/>
      <c r="O28" s="10"/>
      <c r="P28" s="3"/>
      <c r="R28" s="3"/>
      <c r="T28" s="3"/>
      <c r="V28" s="3"/>
      <c r="X28" s="3"/>
      <c r="Z28" s="3"/>
      <c r="AB28" s="3"/>
      <c r="AD28" s="3"/>
      <c r="AF28" s="3"/>
      <c r="AH28" s="3"/>
      <c r="AJ28" s="3"/>
      <c r="AL28" s="3"/>
      <c r="AN28" s="3"/>
      <c r="AP28" s="3"/>
      <c r="AR28" s="3"/>
      <c r="AT28" s="3"/>
      <c r="AV28" s="3"/>
      <c r="AX28" s="3"/>
      <c r="AZ28" s="3"/>
      <c r="BB28" s="3"/>
      <c r="BD28" s="3"/>
      <c r="BF28" s="3"/>
      <c r="BH28" s="3"/>
      <c r="BJ28" s="3"/>
      <c r="BL28" s="3"/>
      <c r="BN28" s="3"/>
      <c r="BP28" s="3"/>
      <c r="BR28" s="3"/>
      <c r="BT28" s="3"/>
      <c r="BV28" s="3"/>
      <c r="BX28" s="3"/>
      <c r="BZ28" s="3"/>
      <c r="CB28" s="3"/>
      <c r="CD28" s="3"/>
      <c r="CF28" s="3"/>
      <c r="CH28" s="3"/>
      <c r="CJ28" s="3"/>
      <c r="CL28" s="3"/>
      <c r="CN28" s="3"/>
      <c r="CP28" s="3"/>
      <c r="CR28" s="3"/>
      <c r="CT28" s="3"/>
      <c r="CV28" s="3"/>
      <c r="CX28" s="3"/>
      <c r="CZ28" s="3"/>
      <c r="DB28" s="3"/>
      <c r="DD28" s="3"/>
      <c r="DF28" s="3"/>
      <c r="DH28" s="3"/>
      <c r="DJ28" s="3"/>
      <c r="DL28" s="3"/>
      <c r="DN28" s="3"/>
      <c r="DP28" s="3"/>
      <c r="DR28" s="3"/>
      <c r="DT28" s="3"/>
      <c r="DV28" s="3"/>
      <c r="DX28" s="3"/>
      <c r="DZ28" s="3"/>
      <c r="EB28" s="3"/>
      <c r="ED28" s="3"/>
      <c r="EF28" s="3"/>
      <c r="EH28" s="3"/>
      <c r="EJ28" s="3"/>
      <c r="EL28" s="3"/>
      <c r="EN28" s="3"/>
      <c r="EP28" s="3"/>
      <c r="ER28" s="3"/>
      <c r="ET28" s="3"/>
      <c r="EV28" s="3"/>
      <c r="EX28" s="3"/>
      <c r="EZ28" s="3"/>
      <c r="FB28" s="3"/>
      <c r="FD28" s="3"/>
      <c r="FF28" s="3"/>
      <c r="FH28" s="3"/>
      <c r="FJ28" s="3"/>
      <c r="FL28" s="3"/>
      <c r="FN28" s="3"/>
      <c r="FP28" s="3"/>
      <c r="FR28" s="3"/>
      <c r="FT28" s="3"/>
      <c r="FV28" s="3"/>
      <c r="FX28" s="3"/>
      <c r="FZ28" s="3"/>
      <c r="GB28" s="3"/>
      <c r="GD28" s="3"/>
      <c r="GF28" s="3"/>
      <c r="GH28" s="3"/>
      <c r="GJ28" s="3"/>
      <c r="GL28" s="3"/>
      <c r="GN28" s="3"/>
      <c r="GP28" s="3"/>
      <c r="GR28" s="3"/>
      <c r="GT28" s="3"/>
      <c r="GV28" s="3"/>
      <c r="GX28" s="3"/>
      <c r="GZ28" s="3"/>
      <c r="HB28" s="3"/>
      <c r="HD28" s="3"/>
      <c r="HF28" s="3"/>
      <c r="HH28" s="3"/>
      <c r="HJ28" s="3"/>
      <c r="HL28" s="3"/>
      <c r="HN28" s="3"/>
      <c r="HP28" s="3"/>
      <c r="HR28" s="3"/>
      <c r="HT28" s="3"/>
      <c r="HV28" s="3"/>
      <c r="HX28" s="3"/>
      <c r="HZ28" s="3"/>
      <c r="IB28" s="3"/>
      <c r="ID28" s="3"/>
      <c r="IF28" s="3"/>
      <c r="IH28" s="3"/>
      <c r="IJ28" s="3"/>
      <c r="IL28" s="3"/>
    </row>
    <row r="29" spans="1:246" ht="15" customHeight="1" x14ac:dyDescent="0.25">
      <c r="A29" s="5"/>
      <c r="B29" s="35"/>
      <c r="C29" s="9"/>
      <c r="D29" s="9"/>
      <c r="E29" s="8"/>
      <c r="F29" s="10"/>
      <c r="G29" s="16"/>
      <c r="H29" s="17"/>
      <c r="I29" s="16"/>
      <c r="J29" s="16"/>
      <c r="K29" s="16"/>
      <c r="L29" s="18"/>
      <c r="M29" s="19"/>
      <c r="N29" s="10"/>
      <c r="O29" s="10"/>
    </row>
    <row r="30" spans="1:246" ht="15" customHeight="1" x14ac:dyDescent="0.25">
      <c r="A30" s="5"/>
      <c r="B30" s="35"/>
      <c r="C30" s="9"/>
      <c r="D30" s="9"/>
      <c r="E30" s="8"/>
      <c r="F30" s="10"/>
      <c r="G30" s="16"/>
      <c r="H30" s="17"/>
      <c r="I30" s="16"/>
      <c r="J30" s="16"/>
      <c r="K30" s="16"/>
      <c r="L30" s="18"/>
      <c r="M30" s="19"/>
      <c r="N30" s="10"/>
      <c r="O30" s="10"/>
    </row>
    <row r="31" spans="1:246" ht="15" customHeight="1" x14ac:dyDescent="0.25">
      <c r="A31" s="5"/>
      <c r="B31" s="35"/>
      <c r="C31" s="9"/>
      <c r="D31" s="9"/>
      <c r="E31" s="8"/>
      <c r="F31" s="10"/>
      <c r="G31" s="16"/>
      <c r="H31" s="17"/>
      <c r="I31" s="16"/>
      <c r="J31" s="16"/>
      <c r="K31" s="16"/>
      <c r="L31" s="18"/>
      <c r="M31" s="19"/>
      <c r="N31" s="10"/>
      <c r="O31" s="10"/>
    </row>
    <row r="33" spans="3:5" x14ac:dyDescent="0.25">
      <c r="C33" s="12"/>
      <c r="D33" s="13"/>
      <c r="E33" s="12"/>
    </row>
    <row r="41" spans="3:5" ht="15" customHeight="1" x14ac:dyDescent="0.25"/>
    <row r="42" spans="3:5" ht="15" customHeight="1" x14ac:dyDescent="0.25"/>
    <row r="43" spans="3:5" ht="15" customHeight="1" x14ac:dyDescent="0.25"/>
  </sheetData>
  <pageMargins left="0.25" right="0.25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Raw</vt:lpstr>
      <vt:lpstr>Raw!Print_Area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2020-09-12T03:29:14Z</dcterms:created>
  <dcterms:modified xsi:type="dcterms:W3CDTF">2020-10-17T02:14:42Z</dcterms:modified>
</cp:coreProperties>
</file>